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Gains Calculator" sheetId="1" state="visible" r:id="rId3"/>
    <sheet name="Tax-Loss Harvesting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<sst xmlns="http://schemas.openxmlformats.org/spreadsheetml/2006/main" count="61" uniqueCount="60">
  <si>
    <t xml:space="preserve">Capital Gains Tax Calculator</t>
  </si>
  <si>
    <t xml:space="preserve">Net your short-term and long-term gains/losses and estimate federal tax</t>
  </si>
  <si>
    <t xml:space="preserve">YOUR TAX PROFILE</t>
  </si>
  <si>
    <t xml:space="preserve">Filing Status (Single / MFJ / HoH)</t>
  </si>
  <si>
    <t xml:space="preserve">Total Taxable Income (before gains) ($)</t>
  </si>
  <si>
    <t xml:space="preserve">Ordinary Marginal Federal Rate (%)</t>
  </si>
  <si>
    <t xml:space="preserve">State Capital Gains Rate (%) (if applicable)</t>
  </si>
  <si>
    <t xml:space="preserve">INVESTMENT SALES (up to 15)</t>
  </si>
  <si>
    <t xml:space="preserve">Investment Name</t>
  </si>
  <si>
    <t xml:space="preserve">Purchase Date</t>
  </si>
  <si>
    <t xml:space="preserve">Sale Date</t>
  </si>
  <si>
    <t xml:space="preserve">Cost Basis ($)</t>
  </si>
  <si>
    <t xml:space="preserve">Proceeds ($)</t>
  </si>
  <si>
    <t xml:space="preserve">Shares</t>
  </si>
  <si>
    <t xml:space="preserve">Holding Days</t>
  </si>
  <si>
    <t xml:space="preserve">ST/LT</t>
  </si>
  <si>
    <t xml:space="preserve">Gain/Loss ($)</t>
  </si>
  <si>
    <t xml:space="preserve">NETTING &amp; TAX CALCULATION</t>
  </si>
  <si>
    <t xml:space="preserve">Total Short-Term Gains</t>
  </si>
  <si>
    <t xml:space="preserve">Total Short-Term Losses</t>
  </si>
  <si>
    <t xml:space="preserve">Total Long-Term Gains</t>
  </si>
  <si>
    <t xml:space="preserve">Total Long-Term Losses</t>
  </si>
  <si>
    <t xml:space="preserve">Net Short-Term (gains + losses)</t>
  </si>
  <si>
    <t xml:space="preserve">Net Long-Term (gains + losses)</t>
  </si>
  <si>
    <t xml:space="preserve">Taxable ST (after cross-netting)</t>
  </si>
  <si>
    <t xml:space="preserve">Taxable LT (after cross-netting)</t>
  </si>
  <si>
    <t xml:space="preserve">LT Capital Gains Rate (user enters — 0 / 15 / 20%)</t>
  </si>
  <si>
    <t xml:space="preserve">Federal Tax on ST Gains</t>
  </si>
  <si>
    <t xml:space="preserve">Federal Tax on LT Gains</t>
  </si>
  <si>
    <t xml:space="preserve">NIIT (3.8%) — if AGI above threshold</t>
  </si>
  <si>
    <t xml:space="preserve">Apply NIIT? (Yes/No)</t>
  </si>
  <si>
    <t xml:space="preserve">State Tax on Gains</t>
  </si>
  <si>
    <t xml:space="preserve">TOTAL TAX ON GAINS</t>
  </si>
  <si>
    <t xml:space="preserve">Net Proceeds After Tax</t>
  </si>
  <si>
    <t xml:space="preserve">Tax-Loss Harvesting Model</t>
  </si>
  <si>
    <t xml:space="preserve">Estimate tax savings from realising unrealised losses</t>
  </si>
  <si>
    <t xml:space="preserve">Position Name</t>
  </si>
  <si>
    <t xml:space="preserve">Current Value ($)</t>
  </si>
  <si>
    <t xml:space="preserve">Unrealised Loss ($)</t>
  </si>
  <si>
    <t xml:space="preserve">Notes</t>
  </si>
  <si>
    <t xml:space="preserve">Total Unrealised Losses</t>
  </si>
  <si>
    <t xml:space="preserve">Estimated Tax Savings (at 24% ordinary or 15% LT)</t>
  </si>
  <si>
    <t xml:space="preserve">Estimated Tax Savings from Harvesting</t>
  </si>
  <si>
    <t xml:space="preserve">Capital Gains Tax Calculator — Instructions</t>
  </si>
  <si>
    <t xml:space="preserve">HOW TO USE THIS SPREADSHEET</t>
  </si>
  <si>
    <t xml:space="preserve">1. Enter your filing status, total taxable income (before these gains), and marginal federal rate.</t>
  </si>
  <si>
    <t xml:space="preserve">2. Add your state capital gains rate if applicable (e.g., 13.3% in CA, 0% in FL/TX/WA).</t>
  </si>
  <si>
    <t xml:space="preserve">3. In the Investment Sales grid, enter one row per lot sold: cost basis, proceeds, dates, shares.</t>
  </si>
  <si>
    <t xml:space="preserve">4. Holding Days and ST/LT classification calculate automatically (&gt;365 days = LT).</t>
  </si>
  <si>
    <t xml:space="preserve">5. Netting section sums and cross-nets ST and LT gains and losses.</t>
  </si>
  <si>
    <t xml:space="preserve">6. Enter the LT Capital Gains Rate you'll be taxed at — 0%, 15%, or 20% depending on income.</t>
  </si>
  <si>
    <t xml:space="preserve">7. Answer the NIIT question — say Yes if AGI exceeds $200k single / $250k joint.</t>
  </si>
  <si>
    <t xml:space="preserve">8. Total Tax on Gains and Net Proceeds After Tax are the bottom-line numbers.</t>
  </si>
  <si>
    <t xml:space="preserve">IMPORTANT NOTES</t>
  </si>
  <si>
    <t xml:space="preserve">• ST capital gains are taxed at your ordinary income rate, LT at preferential rates. Holding one day longer can drop your tax by 12+ percentage points.</t>
  </si>
  <si>
    <t xml:space="preserve">• Wash-sale rules apply — if you buy substantially identical security within 30 days, the loss is deferred. This calculator does NOT check wash sales.</t>
  </si>
  <si>
    <t xml:space="preserve">• LT capital gains thresholds (2026 approximate): 0% up to ~$47k single / $94k MFJ, 15% up to ~$518k single / ~$583k MFJ, 20% above.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</si>
  <si>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</si>
  <si>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</si>
  <si>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tax advice. Needs vary by individual. Consult a qualified CPA or enrolled agent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</si>
</sst>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%"/>
    <numFmt numFmtId="167" formatCode="yyyy\-mm\-dd"/>
    <numFmt numFmtId="168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666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5" min="2" style="0" width="14"/>
    <col collapsed="false" customWidth="true" hidden="false" outlineLevel="0" max="6" min="6" style="0" width="12"/>
    <col collapsed="false" customWidth="true" hidden="false" outlineLevel="0" max="8" min="7" style="0" width="14"/>
    <col collapsed="false" customWidth="true" hidden="false" outlineLevel="0" max="9" min="9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6"/>
    </row>
    <row r="7" customFormat="false" ht="15" hidden="false" customHeight="false" outlineLevel="0" collapsed="false">
      <c r="A7" s="4" t="s">
        <v>5</v>
      </c>
      <c r="B7" s="7"/>
    </row>
    <row r="8" customFormat="false" ht="15" hidden="false" customHeight="false" outlineLevel="0" collapsed="false">
      <c r="A8" s="4" t="s">
        <v>6</v>
      </c>
      <c r="B8" s="7"/>
    </row>
    <row r="10" customFormat="false" ht="19.5" hidden="false" customHeight="true" outlineLevel="0" collapsed="false">
      <c r="A10" s="3" t="s">
        <v>7</v>
      </c>
      <c r="B10" s="3"/>
      <c r="C10" s="3"/>
      <c r="D10" s="3"/>
      <c r="E10" s="3"/>
      <c r="F10" s="3"/>
      <c r="G10" s="3"/>
      <c r="H10" s="3"/>
      <c r="I10" s="3"/>
    </row>
    <row r="11" customFormat="false" ht="21.75" hidden="false" customHeight="true" outlineLevel="0" collapsed="false">
      <c r="A11" s="8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</row>
    <row r="12" customFormat="false" ht="15" hidden="false" customHeight="false" outlineLevel="0" collapsed="false">
      <c r="A12" s="5"/>
      <c r="B12" s="9"/>
      <c r="C12" s="9"/>
      <c r="D12" s="6"/>
      <c r="E12" s="6"/>
      <c r="F12" s="10"/>
      <c r="G12" s="11" t="n">
        <f aca="false">IFERROR(C12-B12,"—")</f>
        <v>0</v>
      </c>
      <c r="H12" s="12" t="str">
        <f aca="false">IF(ISNUMBER(G12),IF(G12&gt;365,"LT","ST"),"—")</f>
        <v>ST</v>
      </c>
      <c r="I12" s="13" t="n">
        <f aca="false">IFERROR(E12-D12,"—")</f>
        <v>0</v>
      </c>
    </row>
    <row r="13" customFormat="false" ht="15" hidden="false" customHeight="false" outlineLevel="0" collapsed="false">
      <c r="A13" s="5"/>
      <c r="B13" s="9"/>
      <c r="C13" s="9"/>
      <c r="D13" s="6"/>
      <c r="E13" s="6"/>
      <c r="F13" s="10"/>
      <c r="G13" s="11" t="n">
        <f aca="false">IFERROR(C13-B13,"—")</f>
        <v>0</v>
      </c>
      <c r="H13" s="12" t="str">
        <f aca="false">IF(ISNUMBER(G13),IF(G13&gt;365,"LT","ST"),"—")</f>
        <v>ST</v>
      </c>
      <c r="I13" s="13" t="n">
        <f aca="false">IFERROR(E13-D13,"—")</f>
        <v>0</v>
      </c>
    </row>
    <row r="14" customFormat="false" ht="15" hidden="false" customHeight="false" outlineLevel="0" collapsed="false">
      <c r="A14" s="5"/>
      <c r="B14" s="9"/>
      <c r="C14" s="9"/>
      <c r="D14" s="6"/>
      <c r="E14" s="6"/>
      <c r="F14" s="10"/>
      <c r="G14" s="11" t="n">
        <f aca="false">IFERROR(C14-B14,"—")</f>
        <v>0</v>
      </c>
      <c r="H14" s="12" t="str">
        <f aca="false">IF(ISNUMBER(G14),IF(G14&gt;365,"LT","ST"),"—")</f>
        <v>ST</v>
      </c>
      <c r="I14" s="13" t="n">
        <f aca="false">IFERROR(E14-D14,"—")</f>
        <v>0</v>
      </c>
    </row>
    <row r="15" customFormat="false" ht="15" hidden="false" customHeight="false" outlineLevel="0" collapsed="false">
      <c r="A15" s="5"/>
      <c r="B15" s="9"/>
      <c r="C15" s="9"/>
      <c r="D15" s="6"/>
      <c r="E15" s="6"/>
      <c r="F15" s="10"/>
      <c r="G15" s="11" t="n">
        <f aca="false">IFERROR(C15-B15,"—")</f>
        <v>0</v>
      </c>
      <c r="H15" s="12" t="str">
        <f aca="false">IF(ISNUMBER(G15),IF(G15&gt;365,"LT","ST"),"—")</f>
        <v>ST</v>
      </c>
      <c r="I15" s="13" t="n">
        <f aca="false">IFERROR(E15-D15,"—")</f>
        <v>0</v>
      </c>
    </row>
    <row r="16" customFormat="false" ht="15" hidden="false" customHeight="false" outlineLevel="0" collapsed="false">
      <c r="A16" s="5"/>
      <c r="B16" s="9"/>
      <c r="C16" s="9"/>
      <c r="D16" s="6"/>
      <c r="E16" s="6"/>
      <c r="F16" s="10"/>
      <c r="G16" s="11" t="n">
        <f aca="false">IFERROR(C16-B16,"—")</f>
        <v>0</v>
      </c>
      <c r="H16" s="12" t="str">
        <f aca="false">IF(ISNUMBER(G16),IF(G16&gt;365,"LT","ST"),"—")</f>
        <v>ST</v>
      </c>
      <c r="I16" s="13" t="n">
        <f aca="false">IFERROR(E16-D16,"—")</f>
        <v>0</v>
      </c>
    </row>
    <row r="17" customFormat="false" ht="15" hidden="false" customHeight="false" outlineLevel="0" collapsed="false">
      <c r="A17" s="5"/>
      <c r="B17" s="9"/>
      <c r="C17" s="9"/>
      <c r="D17" s="6"/>
      <c r="E17" s="6"/>
      <c r="F17" s="10"/>
      <c r="G17" s="11" t="n">
        <f aca="false">IFERROR(C17-B17,"—")</f>
        <v>0</v>
      </c>
      <c r="H17" s="12" t="str">
        <f aca="false">IF(ISNUMBER(G17),IF(G17&gt;365,"LT","ST"),"—")</f>
        <v>ST</v>
      </c>
      <c r="I17" s="13" t="n">
        <f aca="false">IFERROR(E17-D17,"—")</f>
        <v>0</v>
      </c>
    </row>
    <row r="18" customFormat="false" ht="15" hidden="false" customHeight="false" outlineLevel="0" collapsed="false">
      <c r="A18" s="5"/>
      <c r="B18" s="9"/>
      <c r="C18" s="9"/>
      <c r="D18" s="6"/>
      <c r="E18" s="6"/>
      <c r="F18" s="10"/>
      <c r="G18" s="11" t="n">
        <f aca="false">IFERROR(C18-B18,"—")</f>
        <v>0</v>
      </c>
      <c r="H18" s="12" t="str">
        <f aca="false">IF(ISNUMBER(G18),IF(G18&gt;365,"LT","ST"),"—")</f>
        <v>ST</v>
      </c>
      <c r="I18" s="13" t="n">
        <f aca="false">IFERROR(E18-D18,"—")</f>
        <v>0</v>
      </c>
    </row>
    <row r="19" customFormat="false" ht="15" hidden="false" customHeight="false" outlineLevel="0" collapsed="false">
      <c r="A19" s="5"/>
      <c r="B19" s="9"/>
      <c r="C19" s="9"/>
      <c r="D19" s="6"/>
      <c r="E19" s="6"/>
      <c r="F19" s="10"/>
      <c r="G19" s="11" t="n">
        <f aca="false">IFERROR(C19-B19,"—")</f>
        <v>0</v>
      </c>
      <c r="H19" s="12" t="str">
        <f aca="false">IF(ISNUMBER(G19),IF(G19&gt;365,"LT","ST"),"—")</f>
        <v>ST</v>
      </c>
      <c r="I19" s="13" t="n">
        <f aca="false">IFERROR(E19-D19,"—")</f>
        <v>0</v>
      </c>
    </row>
    <row r="20" customFormat="false" ht="15" hidden="false" customHeight="false" outlineLevel="0" collapsed="false">
      <c r="A20" s="5"/>
      <c r="B20" s="9"/>
      <c r="C20" s="9"/>
      <c r="D20" s="6"/>
      <c r="E20" s="6"/>
      <c r="F20" s="10"/>
      <c r="G20" s="11" t="n">
        <f aca="false">IFERROR(C20-B20,"—")</f>
        <v>0</v>
      </c>
      <c r="H20" s="12" t="str">
        <f aca="false">IF(ISNUMBER(G20),IF(G20&gt;365,"LT","ST"),"—")</f>
        <v>ST</v>
      </c>
      <c r="I20" s="13" t="n">
        <f aca="false">IFERROR(E20-D20,"—")</f>
        <v>0</v>
      </c>
    </row>
    <row r="21" customFormat="false" ht="15" hidden="false" customHeight="false" outlineLevel="0" collapsed="false">
      <c r="A21" s="5"/>
      <c r="B21" s="9"/>
      <c r="C21" s="9"/>
      <c r="D21" s="6"/>
      <c r="E21" s="6"/>
      <c r="F21" s="10"/>
      <c r="G21" s="11" t="n">
        <f aca="false">IFERROR(C21-B21,"—")</f>
        <v>0</v>
      </c>
      <c r="H21" s="12" t="str">
        <f aca="false">IF(ISNUMBER(G21),IF(G21&gt;365,"LT","ST"),"—")</f>
        <v>ST</v>
      </c>
      <c r="I21" s="13" t="n">
        <f aca="false">IFERROR(E21-D21,"—")</f>
        <v>0</v>
      </c>
    </row>
    <row r="22" customFormat="false" ht="15" hidden="false" customHeight="false" outlineLevel="0" collapsed="false">
      <c r="A22" s="5"/>
      <c r="B22" s="9"/>
      <c r="C22" s="9"/>
      <c r="D22" s="6"/>
      <c r="E22" s="6"/>
      <c r="F22" s="10"/>
      <c r="G22" s="11" t="n">
        <f aca="false">IFERROR(C22-B22,"—")</f>
        <v>0</v>
      </c>
      <c r="H22" s="12" t="str">
        <f aca="false">IF(ISNUMBER(G22),IF(G22&gt;365,"LT","ST"),"—")</f>
        <v>ST</v>
      </c>
      <c r="I22" s="13" t="n">
        <f aca="false">IFERROR(E22-D22,"—")</f>
        <v>0</v>
      </c>
    </row>
    <row r="23" customFormat="false" ht="15" hidden="false" customHeight="false" outlineLevel="0" collapsed="false">
      <c r="A23" s="5"/>
      <c r="B23" s="9"/>
      <c r="C23" s="9"/>
      <c r="D23" s="6"/>
      <c r="E23" s="6"/>
      <c r="F23" s="10"/>
      <c r="G23" s="11" t="n">
        <f aca="false">IFERROR(C23-B23,"—")</f>
        <v>0</v>
      </c>
      <c r="H23" s="12" t="str">
        <f aca="false">IF(ISNUMBER(G23),IF(G23&gt;365,"LT","ST"),"—")</f>
        <v>ST</v>
      </c>
      <c r="I23" s="13" t="n">
        <f aca="false">IFERROR(E23-D23,"—")</f>
        <v>0</v>
      </c>
    </row>
    <row r="24" customFormat="false" ht="15" hidden="false" customHeight="false" outlineLevel="0" collapsed="false">
      <c r="A24" s="5"/>
      <c r="B24" s="9"/>
      <c r="C24" s="9"/>
      <c r="D24" s="6"/>
      <c r="E24" s="6"/>
      <c r="F24" s="10"/>
      <c r="G24" s="11" t="n">
        <f aca="false">IFERROR(C24-B24,"—")</f>
        <v>0</v>
      </c>
      <c r="H24" s="12" t="str">
        <f aca="false">IF(ISNUMBER(G24),IF(G24&gt;365,"LT","ST"),"—")</f>
        <v>ST</v>
      </c>
      <c r="I24" s="13" t="n">
        <f aca="false">IFERROR(E24-D24,"—")</f>
        <v>0</v>
      </c>
    </row>
    <row r="25" customFormat="false" ht="15" hidden="false" customHeight="false" outlineLevel="0" collapsed="false">
      <c r="A25" s="5"/>
      <c r="B25" s="9"/>
      <c r="C25" s="9"/>
      <c r="D25" s="6"/>
      <c r="E25" s="6"/>
      <c r="F25" s="10"/>
      <c r="G25" s="11" t="n">
        <f aca="false">IFERROR(C25-B25,"—")</f>
        <v>0</v>
      </c>
      <c r="H25" s="12" t="str">
        <f aca="false">IF(ISNUMBER(G25),IF(G25&gt;365,"LT","ST"),"—")</f>
        <v>ST</v>
      </c>
      <c r="I25" s="13" t="n">
        <f aca="false">IFERROR(E25-D25,"—")</f>
        <v>0</v>
      </c>
    </row>
    <row r="26" customFormat="false" ht="15" hidden="false" customHeight="false" outlineLevel="0" collapsed="false">
      <c r="A26" s="5"/>
      <c r="B26" s="9"/>
      <c r="C26" s="9"/>
      <c r="D26" s="6"/>
      <c r="E26" s="6"/>
      <c r="F26" s="10"/>
      <c r="G26" s="11" t="n">
        <f aca="false">IFERROR(C26-B26,"—")</f>
        <v>0</v>
      </c>
      <c r="H26" s="12" t="str">
        <f aca="false">IF(ISNUMBER(G26),IF(G26&gt;365,"LT","ST"),"—")</f>
        <v>ST</v>
      </c>
      <c r="I26" s="13" t="n">
        <f aca="false">IFERROR(E26-D26,"—")</f>
        <v>0</v>
      </c>
    </row>
    <row r="28" customFormat="false" ht="19.5" hidden="false" customHeight="true" outlineLevel="0" collapsed="false">
      <c r="A28" s="3" t="s">
        <v>17</v>
      </c>
      <c r="B28" s="3"/>
      <c r="C28" s="3"/>
      <c r="D28" s="3"/>
      <c r="E28" s="3"/>
      <c r="F28" s="3"/>
      <c r="G28" s="3"/>
      <c r="H28" s="3"/>
      <c r="I28" s="3"/>
    </row>
    <row r="29" customFormat="false" ht="15" hidden="false" customHeight="false" outlineLevel="0" collapsed="false">
      <c r="A29" s="4" t="s">
        <v>18</v>
      </c>
      <c r="B29" s="13" t="n">
        <f aca="false">SUMIFS(I12:I26,H12:H26,"ST",I12:I26,"&gt;0")</f>
        <v>0</v>
      </c>
    </row>
    <row r="30" customFormat="false" ht="15" hidden="false" customHeight="false" outlineLevel="0" collapsed="false">
      <c r="A30" s="4" t="s">
        <v>19</v>
      </c>
      <c r="B30" s="13" t="n">
        <f aca="false">SUMIFS(I12:I26,H12:H26,"ST",I12:I26,"&lt;0")</f>
        <v>0</v>
      </c>
    </row>
    <row r="31" customFormat="false" ht="15" hidden="false" customHeight="false" outlineLevel="0" collapsed="false">
      <c r="A31" s="4" t="s">
        <v>20</v>
      </c>
      <c r="B31" s="13" t="n">
        <f aca="false">SUMIFS(I12:I26,H12:H26,"LT",I12:I26,"&gt;0")</f>
        <v>0</v>
      </c>
    </row>
    <row r="32" customFormat="false" ht="15" hidden="false" customHeight="false" outlineLevel="0" collapsed="false">
      <c r="A32" s="4" t="s">
        <v>21</v>
      </c>
      <c r="B32" s="13" t="n">
        <f aca="false">SUMIFS(I12:I26,H12:H26,"LT",I12:I26,"&lt;0")</f>
        <v>0</v>
      </c>
    </row>
    <row r="33" customFormat="false" ht="15" hidden="false" customHeight="false" outlineLevel="0" collapsed="false">
      <c r="A33" s="4" t="s">
        <v>22</v>
      </c>
      <c r="B33" s="13" t="n">
        <f aca="false">B29+B30</f>
        <v>0</v>
      </c>
    </row>
    <row r="34" customFormat="false" ht="15" hidden="false" customHeight="false" outlineLevel="0" collapsed="false">
      <c r="A34" s="4" t="s">
        <v>23</v>
      </c>
      <c r="B34" s="13" t="n">
        <f aca="false">B31+B32</f>
        <v>0</v>
      </c>
    </row>
    <row r="35" customFormat="false" ht="15" hidden="false" customHeight="false" outlineLevel="0" collapsed="false">
      <c r="A35" s="4" t="s">
        <v>24</v>
      </c>
      <c r="B35" s="13" t="n">
        <f aca="false">IF(AND(B33&gt;0,B34&lt;0),MAX(0,B33+B34),IF(B33&gt;0,B33,0))</f>
        <v>0</v>
      </c>
    </row>
    <row r="36" customFormat="false" ht="15" hidden="false" customHeight="false" outlineLevel="0" collapsed="false">
      <c r="A36" s="4" t="s">
        <v>25</v>
      </c>
      <c r="B36" s="13" t="n">
        <f aca="false">IF(AND(B34&gt;0,B33&lt;0),MAX(0,B34+B33),IF(B34&gt;0,B34,0))</f>
        <v>0</v>
      </c>
    </row>
    <row r="37" customFormat="false" ht="15" hidden="false" customHeight="false" outlineLevel="0" collapsed="false">
      <c r="A37" s="4" t="s">
        <v>26</v>
      </c>
      <c r="B37" s="7"/>
    </row>
    <row r="38" customFormat="false" ht="15" hidden="false" customHeight="false" outlineLevel="0" collapsed="false">
      <c r="A38" s="4" t="s">
        <v>27</v>
      </c>
      <c r="B38" s="13" t="n">
        <f aca="false">B35*B7</f>
        <v>0</v>
      </c>
    </row>
    <row r="39" customFormat="false" ht="15" hidden="false" customHeight="false" outlineLevel="0" collapsed="false">
      <c r="A39" s="4" t="s">
        <v>28</v>
      </c>
      <c r="B39" s="13" t="n">
        <f aca="false">B36*B37</f>
        <v>0</v>
      </c>
    </row>
    <row r="40" customFormat="false" ht="15" hidden="false" customHeight="false" outlineLevel="0" collapsed="false">
      <c r="A40" s="4" t="s">
        <v>29</v>
      </c>
      <c r="B40" s="13" t="n">
        <f aca="false">IF(D40="Yes",(B35+B36)*0.038,0)</f>
        <v>0</v>
      </c>
      <c r="C40" s="4" t="s">
        <v>30</v>
      </c>
      <c r="D40" s="5"/>
    </row>
    <row r="41" customFormat="false" ht="15" hidden="false" customHeight="false" outlineLevel="0" collapsed="false">
      <c r="A41" s="4" t="s">
        <v>31</v>
      </c>
      <c r="B41" s="13" t="n">
        <f aca="false">(B35+B36)*B8</f>
        <v>0</v>
      </c>
    </row>
    <row r="42" customFormat="false" ht="17.35" hidden="false" customHeight="false" outlineLevel="0" collapsed="false">
      <c r="A42" s="4" t="s">
        <v>32</v>
      </c>
      <c r="B42" s="14" t="n">
        <f aca="false">B38+B39+B40+B41</f>
        <v>0</v>
      </c>
    </row>
    <row r="43" customFormat="false" ht="17.35" hidden="false" customHeight="false" outlineLevel="0" collapsed="false">
      <c r="A43" s="4" t="s">
        <v>33</v>
      </c>
      <c r="B43" s="14" t="n">
        <f aca="false">SUM(I12:I26)-B42</f>
        <v>0</v>
      </c>
    </row>
  </sheetData>
  <mergeCells count="5">
    <mergeCell ref="A1:I1"/>
    <mergeCell ref="A2:I2"/>
    <mergeCell ref="A4:I4"/>
    <mergeCell ref="A10:I10"/>
    <mergeCell ref="A28:I28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5" min="2" style="0" width="18"/>
  </cols>
  <sheetData>
    <row r="1" customFormat="false" ht="24" hidden="false" customHeight="true" outlineLevel="0" collapsed="false">
      <c r="A1" s="1" t="s">
        <v>34</v>
      </c>
      <c r="B1" s="1"/>
      <c r="C1" s="1"/>
      <c r="D1" s="1"/>
      <c r="E1" s="1"/>
    </row>
    <row r="2" customFormat="false" ht="18" hidden="false" customHeight="true" outlineLevel="0" collapsed="false">
      <c r="A2" s="2" t="s">
        <v>35</v>
      </c>
      <c r="B2" s="2"/>
      <c r="C2" s="2"/>
      <c r="D2" s="2"/>
      <c r="E2" s="2"/>
    </row>
    <row r="4" customFormat="false" ht="21.75" hidden="false" customHeight="true" outlineLevel="0" collapsed="false">
      <c r="A4" s="8" t="s">
        <v>36</v>
      </c>
      <c r="B4" s="8" t="s">
        <v>37</v>
      </c>
      <c r="C4" s="8" t="s">
        <v>11</v>
      </c>
      <c r="D4" s="8" t="s">
        <v>38</v>
      </c>
      <c r="E4" s="8" t="s">
        <v>39</v>
      </c>
    </row>
    <row r="5" customFormat="false" ht="15" hidden="false" customHeight="false" outlineLevel="0" collapsed="false">
      <c r="A5" s="5"/>
      <c r="B5" s="6"/>
      <c r="C5" s="6"/>
      <c r="D5" s="13" t="n">
        <f aca="false">IFERROR(B5-C5,"—")</f>
        <v>0</v>
      </c>
      <c r="E5" s="5"/>
    </row>
    <row r="6" customFormat="false" ht="15" hidden="false" customHeight="false" outlineLevel="0" collapsed="false">
      <c r="A6" s="5"/>
      <c r="B6" s="6"/>
      <c r="C6" s="6"/>
      <c r="D6" s="13" t="n">
        <f aca="false">IFERROR(B6-C6,"—")</f>
        <v>0</v>
      </c>
      <c r="E6" s="5"/>
    </row>
    <row r="7" customFormat="false" ht="15" hidden="false" customHeight="false" outlineLevel="0" collapsed="false">
      <c r="A7" s="5"/>
      <c r="B7" s="6"/>
      <c r="C7" s="6"/>
      <c r="D7" s="13" t="n">
        <f aca="false">IFERROR(B7-C7,"—")</f>
        <v>0</v>
      </c>
      <c r="E7" s="5"/>
    </row>
    <row r="8" customFormat="false" ht="15" hidden="false" customHeight="false" outlineLevel="0" collapsed="false">
      <c r="A8" s="5"/>
      <c r="B8" s="6"/>
      <c r="C8" s="6"/>
      <c r="D8" s="13" t="n">
        <f aca="false">IFERROR(B8-C8,"—")</f>
        <v>0</v>
      </c>
      <c r="E8" s="5"/>
    </row>
    <row r="9" customFormat="false" ht="15" hidden="false" customHeight="false" outlineLevel="0" collapsed="false">
      <c r="A9" s="5"/>
      <c r="B9" s="6"/>
      <c r="C9" s="6"/>
      <c r="D9" s="13" t="n">
        <f aca="false">IFERROR(B9-C9,"—")</f>
        <v>0</v>
      </c>
      <c r="E9" s="5"/>
    </row>
    <row r="10" customFormat="false" ht="15" hidden="false" customHeight="false" outlineLevel="0" collapsed="false">
      <c r="A10" s="5"/>
      <c r="B10" s="6"/>
      <c r="C10" s="6"/>
      <c r="D10" s="13" t="n">
        <f aca="false">IFERROR(B10-C10,"—")</f>
        <v>0</v>
      </c>
      <c r="E10" s="5"/>
    </row>
    <row r="11" customFormat="false" ht="15" hidden="false" customHeight="false" outlineLevel="0" collapsed="false">
      <c r="A11" s="5"/>
      <c r="B11" s="6"/>
      <c r="C11" s="6"/>
      <c r="D11" s="13" t="n">
        <f aca="false">IFERROR(B11-C11,"—")</f>
        <v>0</v>
      </c>
      <c r="E11" s="5"/>
    </row>
    <row r="12" customFormat="false" ht="15" hidden="false" customHeight="false" outlineLevel="0" collapsed="false">
      <c r="A12" s="5"/>
      <c r="B12" s="6"/>
      <c r="C12" s="6"/>
      <c r="D12" s="13" t="n">
        <f aca="false">IFERROR(B12-C12,"—")</f>
        <v>0</v>
      </c>
      <c r="E12" s="5"/>
    </row>
    <row r="13" customFormat="false" ht="15" hidden="false" customHeight="false" outlineLevel="0" collapsed="false">
      <c r="A13" s="5"/>
      <c r="B13" s="6"/>
      <c r="C13" s="6"/>
      <c r="D13" s="13" t="n">
        <f aca="false">IFERROR(B13-C13,"—")</f>
        <v>0</v>
      </c>
      <c r="E13" s="5"/>
    </row>
    <row r="14" customFormat="false" ht="15" hidden="false" customHeight="false" outlineLevel="0" collapsed="false">
      <c r="A14" s="5"/>
      <c r="B14" s="6"/>
      <c r="C14" s="6"/>
      <c r="D14" s="13" t="n">
        <f aca="false">IFERROR(B14-C14,"—")</f>
        <v>0</v>
      </c>
      <c r="E14" s="5"/>
    </row>
    <row r="15" customFormat="false" ht="15" hidden="false" customHeight="false" outlineLevel="0" collapsed="false">
      <c r="A15" s="5"/>
      <c r="B15" s="6"/>
      <c r="C15" s="6"/>
      <c r="D15" s="13" t="n">
        <f aca="false">IFERROR(B15-C15,"—")</f>
        <v>0</v>
      </c>
      <c r="E15" s="5"/>
    </row>
    <row r="16" customFormat="false" ht="15" hidden="false" customHeight="false" outlineLevel="0" collapsed="false">
      <c r="A16" s="5"/>
      <c r="B16" s="6"/>
      <c r="C16" s="6"/>
      <c r="D16" s="13" t="n">
        <f aca="false">IFERROR(B16-C16,"—")</f>
        <v>0</v>
      </c>
      <c r="E16" s="5"/>
    </row>
    <row r="17" customFormat="false" ht="15" hidden="false" customHeight="false" outlineLevel="0" collapsed="false">
      <c r="A17" s="5"/>
      <c r="B17" s="6"/>
      <c r="C17" s="6"/>
      <c r="D17" s="13" t="n">
        <f aca="false">IFERROR(B17-C17,"—")</f>
        <v>0</v>
      </c>
      <c r="E17" s="5"/>
    </row>
    <row r="18" customFormat="false" ht="15" hidden="false" customHeight="false" outlineLevel="0" collapsed="false">
      <c r="A18" s="5"/>
      <c r="B18" s="6"/>
      <c r="C18" s="6"/>
      <c r="D18" s="13" t="n">
        <f aca="false">IFERROR(B18-C18,"—")</f>
        <v>0</v>
      </c>
      <c r="E18" s="5"/>
    </row>
    <row r="19" customFormat="false" ht="15" hidden="false" customHeight="false" outlineLevel="0" collapsed="false">
      <c r="A19" s="5"/>
      <c r="B19" s="6"/>
      <c r="C19" s="6"/>
      <c r="D19" s="13" t="n">
        <f aca="false">IFERROR(B19-C19,"—")</f>
        <v>0</v>
      </c>
      <c r="E19" s="5"/>
    </row>
    <row r="21" customFormat="false" ht="15" hidden="false" customHeight="false" outlineLevel="0" collapsed="false">
      <c r="A21" s="4" t="s">
        <v>40</v>
      </c>
      <c r="B21" s="13" t="n">
        <f aca="false">SUMIF(D5:D19,"&lt;0")</f>
        <v>0</v>
      </c>
    </row>
    <row r="22" customFormat="false" ht="15" hidden="false" customHeight="false" outlineLevel="0" collapsed="false">
      <c r="A22" s="4" t="s">
        <v>41</v>
      </c>
      <c r="B22" s="7"/>
    </row>
    <row r="23" customFormat="false" ht="17.35" hidden="false" customHeight="false" outlineLevel="0" collapsed="false">
      <c r="A23" s="4" t="s">
        <v>42</v>
      </c>
      <c r="B23" s="14" t="n">
        <f aca="false">IFERROR(-B21*B22,0)</f>
        <v>-0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5" t="s">
        <v>43</v>
      </c>
    </row>
    <row r="3" customFormat="false" ht="15" hidden="false" customHeight="false" outlineLevel="0" collapsed="false">
      <c r="A3" s="16" t="s">
        <v>44</v>
      </c>
    </row>
    <row r="5" customFormat="false" ht="15" hidden="false" customHeight="false" outlineLevel="0" collapsed="false">
      <c r="A5" s="17" t="s">
        <v>45</v>
      </c>
    </row>
    <row r="6" customFormat="false" ht="15" hidden="false" customHeight="false" outlineLevel="0" collapsed="false">
      <c r="A6" s="17" t="s">
        <v>46</v>
      </c>
    </row>
    <row r="7" customFormat="false" ht="15" hidden="false" customHeight="false" outlineLevel="0" collapsed="false">
      <c r="A7" s="17" t="s">
        <v>47</v>
      </c>
    </row>
    <row r="8" customFormat="false" ht="15" hidden="false" customHeight="false" outlineLevel="0" collapsed="false">
      <c r="A8" s="17" t="s">
        <v>48</v>
      </c>
    </row>
    <row r="9" customFormat="false" ht="15" hidden="false" customHeight="false" outlineLevel="0" collapsed="false">
      <c r="A9" s="17" t="s">
        <v>49</v>
      </c>
    </row>
    <row r="10" customFormat="false" ht="15" hidden="false" customHeight="false" outlineLevel="0" collapsed="false">
      <c r="A10" s="17" t="s">
        <v>50</v>
      </c>
    </row>
    <row r="11" customFormat="false" ht="15" hidden="false" customHeight="false" outlineLevel="0" collapsed="false">
      <c r="A11" s="17" t="s">
        <v>51</v>
      </c>
    </row>
    <row r="12" customFormat="false" ht="15" hidden="false" customHeight="false" outlineLevel="0" collapsed="false">
      <c r="A12" s="17" t="s">
        <v>52</v>
      </c>
    </row>
    <row r="14" customFormat="false" ht="15" hidden="false" customHeight="false" outlineLevel="0" collapsed="false">
      <c r="A14" s="16" t="s">
        <v>53</v>
      </c>
    </row>
    <row r="16" customFormat="false" ht="23.85" hidden="false" customHeight="false" outlineLevel="0" collapsed="false">
      <c r="A16" s="17" t="s">
        <v>54</v>
      </c>
    </row>
    <row r="17" customFormat="false" ht="23.85" hidden="false" customHeight="false" outlineLevel="0" collapsed="false">
      <c r="A17" s="17" t="s">
        <v>55</v>
      </c>
    </row>
    <row r="18" customFormat="false" ht="23.85" hidden="false" customHeight="false" outlineLevel="0" collapsed="false">
      <c r="A18" s="17" t="s">
        <v>56</v>
      </c>
    </row>
    <row r="19" customFormat="false" ht="15" hidden="false" customHeight="false" outlineLevel="0" collapsed="false">
      <c r="A19" s="17" t="s">
        <v>57</v>
      </c>
    </row>
    <row r="21" customFormat="false" ht="15" hidden="false" customHeight="false" outlineLevel="0" collapsed="false">
      <c r="A21" s="16" t="s">
        <v>58</v>
      </c>
    </row>
    <row r="23" customFormat="false" ht="75" hidden="false" customHeight="true" outlineLevel="0" collapsed="false">
      <c r="A23" s="17" t="s">
        <v>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2026-04-15T11:13:35Z</dcterms:created>
  <dc:creator>openpyxl</dc:creator>
  <dc:description/>
  <dc:language>en-GB</dc:language>
  <cp:lastModifiedBy/>
  <dcterms:modified xsi:type="dcterms:W3CDTF">2026-04-15T11:13:35Z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