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oan Comparison" sheetId="1" state="visible" r:id="rId3"/>
    <sheet name="Affordability Check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<sst xmlns="http://schemas.openxmlformats.org/spreadsheetml/2006/main" count="53" uniqueCount="48">
  <si>
    <t xml:space="preserve">Business Loan Comparison Calculator</t>
  </si>
  <si>
    <t xml:space="preserve">Compare up to 4 loan offers including fees — see the real cost of borrowing</t>
  </si>
  <si>
    <t xml:space="preserve">Item</t>
  </si>
  <si>
    <t xml:space="preserve">Option 1</t>
  </si>
  <si>
    <t xml:space="preserve">Option 2</t>
  </si>
  <si>
    <t xml:space="preserve">Option 3</t>
  </si>
  <si>
    <t xml:space="preserve">Option 4</t>
  </si>
  <si>
    <t xml:space="preserve">LOAN DETAILS</t>
  </si>
  <si>
    <t xml:space="preserve">Loan Type (Term/SBA 7(a)/SBA 504/LOC/Equipment)</t>
  </si>
  <si>
    <t xml:space="preserve">Principal ($)</t>
  </si>
  <si>
    <t xml:space="preserve">Stated Interest Rate (%)</t>
  </si>
  <si>
    <t xml:space="preserve">Loan Term (months)</t>
  </si>
  <si>
    <t xml:space="preserve">Origination Fee (%)</t>
  </si>
  <si>
    <t xml:space="preserve">Other Fees ($)</t>
  </si>
  <si>
    <t xml:space="preserve">COST ANALYSIS</t>
  </si>
  <si>
    <t xml:space="preserve">Monthly Payment (PMT)</t>
  </si>
  <si>
    <t xml:space="preserve">Total Interest Paid ($)</t>
  </si>
  <si>
    <t xml:space="preserve">Origination Fee ($)</t>
  </si>
  <si>
    <t xml:space="preserve">Total Fees ($)</t>
  </si>
  <si>
    <t xml:space="preserve">Total Cost of Borrowing (Interest + Fees)</t>
  </si>
  <si>
    <t xml:space="preserve">Effective APR (includes fees)</t>
  </si>
  <si>
    <t xml:space="preserve">RECOMMENDED OPTION</t>
  </si>
  <si>
    <t xml:space="preserve">Affordability Check</t>
  </si>
  <si>
    <t xml:space="preserve">DSCR analysis for each loan option</t>
  </si>
  <si>
    <t xml:space="preserve">YOUR BUSINESS CASH FLOW</t>
  </si>
  <si>
    <t xml:space="preserve">Monthly Revenue ($)</t>
  </si>
  <si>
    <t xml:space="preserve">Monthly Operating Expenses ($)</t>
  </si>
  <si>
    <t xml:space="preserve">Monthly Cash Flow Before Loan</t>
  </si>
  <si>
    <t xml:space="preserve">PER-OPTION DSCR</t>
  </si>
  <si>
    <t xml:space="preserve">Loan Payment (from Loan Comparison tab)</t>
  </si>
  <si>
    <t xml:space="preserve">Cash Flow After Loan</t>
  </si>
  <si>
    <t xml:space="preserve">DSCR (Cash Flow / Loan Payment)</t>
  </si>
  <si>
    <t xml:space="preserve">Business Loan Comparison Calculator — Instructions</t>
  </si>
  <si>
    <t xml:space="preserve">HOW TO USE THIS SPREADSHEET</t>
  </si>
  <si>
    <t xml:space="preserve">1. Gather up to 4 loan quotes — term loans, SBA 7(a)/504, line of credit, equipment financing — all comparable.</t>
  </si>
  <si>
    <t xml:space="preserve">2. In the Loan Comparison tab, enter Principal, Rate, Term, Origination Fee %, and Other Fees for each option.</t>
  </si>
  <si>
    <t xml:space="preserve">3. The Cost Analysis section calculates Monthly Payment, Total Interest, Fees, and most importantly — Effective APR (which includes fees).</t>
  </si>
  <si>
    <t xml:space="preserve">4. The option with the lowest Effective APR is highlighted green.</t>
  </si>
  <si>
    <t xml:space="preserve">5. On the Affordability Check tab, enter your monthly revenue and operating expenses. DSCR (Debt Service Coverage Ratio) shows whether each loan is comfortably serviceable.</t>
  </si>
  <si>
    <t xml:space="preserve">6. DSCR ≥ 1.25 is safe (green), 1.00-1.25 is tight (amber), &lt;1.00 means the loan will cause cash-flow problems (red).</t>
  </si>
  <si>
    <t xml:space="preserve">IMPORTANT NOTES</t>
  </si>
  <si>
    <t xml:space="preserve">• Stated interest rate ≠ cost of borrowing. Origination fees, prepayment penalties, and short terms all inflate the effective APR.</t>
  </si>
  <si>
    <t xml:space="preserve">• SBA 7(a) loans typically have longer terms and lower rates but longer approval timelines.</t>
  </si>
  <si>
    <t xml:space="preserve">• Line-of-credit costs compound differently — the PMT formula here assumes fixed-payment amortising loans. For a true LOC comparison, use the stated APR and realistic draw/repayment pattern.</t>
  </si>
  <si>
    <t xml:space="preserve">• Most lenders will not approve below DSCR 1.25. If yours comes out lower, consider a smaller loan or longer term.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</si>
  <si>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</si>
  <si>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</si>
  <si>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commercial lending advice. Needs vary by individual. Consult a qualified SBA-certified lender or commercial loan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</si>
</sst>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#,##0"/>
    <numFmt numFmtId="168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  <sz val="10"/>
      </font>
      <fill>
        <patternFill>
          <bgColor rgb="FF27AE60"/>
        </patternFill>
      </fill>
    </dxf>
    <dxf>
      <fill>
        <patternFill>
          <bgColor rgb="FF27AE60"/>
        </patternFill>
      </fill>
    </dxf>
    <dxf>
      <fill>
        <patternFill>
          <bgColor rgb="FFF39C12"/>
        </patternFill>
      </fill>
    </dxf>
    <dxf>
      <fill>
        <patternFill>
          <bgColor rgb="FFE74C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7"/>
      <c r="C7" s="7"/>
      <c r="D7" s="7"/>
      <c r="E7" s="7"/>
    </row>
    <row r="8" customFormat="false" ht="15" hidden="false" customHeight="false" outlineLevel="0" collapsed="false">
      <c r="A8" s="5" t="s">
        <v>10</v>
      </c>
      <c r="B8" s="8"/>
      <c r="C8" s="8"/>
      <c r="D8" s="8"/>
      <c r="E8" s="8"/>
    </row>
    <row r="9" customFormat="false" ht="15" hidden="false" customHeight="false" outlineLevel="0" collapsed="false">
      <c r="A9" s="5" t="s">
        <v>11</v>
      </c>
      <c r="B9" s="9"/>
      <c r="C9" s="9"/>
      <c r="D9" s="9"/>
      <c r="E9" s="9"/>
    </row>
    <row r="10" customFormat="false" ht="15" hidden="false" customHeight="false" outlineLevel="0" collapsed="false">
      <c r="A10" s="5" t="s">
        <v>12</v>
      </c>
      <c r="B10" s="8"/>
      <c r="C10" s="8"/>
      <c r="D10" s="8"/>
      <c r="E10" s="8"/>
    </row>
    <row r="11" customFormat="false" ht="15" hidden="false" customHeight="false" outlineLevel="0" collapsed="false">
      <c r="A11" s="5" t="s">
        <v>13</v>
      </c>
      <c r="B11" s="7"/>
      <c r="C11" s="7"/>
      <c r="D11" s="7"/>
      <c r="E11" s="7"/>
    </row>
    <row r="13" customFormat="false" ht="19.5" hidden="false" customHeight="true" outlineLevel="0" collapsed="false">
      <c r="A13" s="4" t="s">
        <v>14</v>
      </c>
      <c r="B13" s="4"/>
      <c r="C13" s="4"/>
      <c r="D13" s="4"/>
      <c r="E13" s="4"/>
    </row>
    <row r="14" customFormat="false" ht="15" hidden="false" customHeight="false" outlineLevel="0" collapsed="false">
      <c r="A14" s="5" t="s">
        <v>15</v>
      </c>
      <c r="B14" s="10" t="str">
        <f aca="false">IFERROR(-PMT(B8/12,B9,B7),"—")</f>
        <v>—</v>
      </c>
      <c r="C14" s="10" t="str">
        <f aca="false">IFERROR(-PMT(C8/12,C9,C7),"—")</f>
        <v>—</v>
      </c>
      <c r="D14" s="10" t="str">
        <f aca="false">IFERROR(-PMT(D8/12,D9,D7),"—")</f>
        <v>—</v>
      </c>
      <c r="E14" s="10" t="str">
        <f aca="false">IFERROR(-PMT(E8/12,E9,E7),"—")</f>
        <v>—</v>
      </c>
    </row>
    <row r="15" customFormat="false" ht="15" hidden="false" customHeight="false" outlineLevel="0" collapsed="false">
      <c r="A15" s="5" t="s">
        <v>16</v>
      </c>
      <c r="B15" s="10" t="str">
        <f aca="false">IFERROR(B14*B9-B7,"—")</f>
        <v>—</v>
      </c>
      <c r="C15" s="10" t="str">
        <f aca="false">IFERROR(C14*C9-C7,"—")</f>
        <v>—</v>
      </c>
      <c r="D15" s="10" t="str">
        <f aca="false">IFERROR(D14*D9-D7,"—")</f>
        <v>—</v>
      </c>
      <c r="E15" s="10" t="str">
        <f aca="false">IFERROR(E14*E9-E7,"—")</f>
        <v>—</v>
      </c>
    </row>
    <row r="16" customFormat="false" ht="15" hidden="false" customHeight="false" outlineLevel="0" collapsed="false">
      <c r="A16" s="5" t="s">
        <v>17</v>
      </c>
      <c r="B16" s="10" t="n">
        <f aca="false">B7*B10</f>
        <v>0</v>
      </c>
      <c r="C16" s="10" t="n">
        <f aca="false">C7*C10</f>
        <v>0</v>
      </c>
      <c r="D16" s="10" t="n">
        <f aca="false">D7*D10</f>
        <v>0</v>
      </c>
      <c r="E16" s="10" t="n">
        <f aca="false">E7*E10</f>
        <v>0</v>
      </c>
    </row>
    <row r="17" customFormat="false" ht="15" hidden="false" customHeight="false" outlineLevel="0" collapsed="false">
      <c r="A17" s="5" t="s">
        <v>18</v>
      </c>
      <c r="B17" s="10" t="n">
        <f aca="false">B16+B11</f>
        <v>0</v>
      </c>
      <c r="C17" s="10" t="n">
        <f aca="false">C16+C11</f>
        <v>0</v>
      </c>
      <c r="D17" s="10" t="n">
        <f aca="false">D16+D11</f>
        <v>0</v>
      </c>
      <c r="E17" s="10" t="n">
        <f aca="false">E16+E11</f>
        <v>0</v>
      </c>
    </row>
    <row r="18" customFormat="false" ht="15" hidden="false" customHeight="false" outlineLevel="0" collapsed="false">
      <c r="A18" s="5" t="s">
        <v>19</v>
      </c>
      <c r="B18" s="10" t="str">
        <f aca="false">IFERROR(B15+B17,"—")</f>
        <v>—</v>
      </c>
      <c r="C18" s="10" t="str">
        <f aca="false">IFERROR(C15+C17,"—")</f>
        <v>—</v>
      </c>
      <c r="D18" s="10" t="str">
        <f aca="false">IFERROR(D15+D17,"—")</f>
        <v>—</v>
      </c>
      <c r="E18" s="10" t="str">
        <f aca="false">IFERROR(E15+E17,"—")</f>
        <v>—</v>
      </c>
    </row>
    <row r="19" customFormat="false" ht="15" hidden="false" customHeight="false" outlineLevel="0" collapsed="false">
      <c r="A19" s="5" t="s">
        <v>20</v>
      </c>
      <c r="B19" s="11" t="str">
        <f aca="false">IFERROR(RATE(B9,-B14,B7-B17)*12,"—")</f>
        <v>—</v>
      </c>
      <c r="C19" s="11" t="str">
        <f aca="false">IFERROR(RATE(C9,-C14,C7-C17)*12,"—")</f>
        <v>—</v>
      </c>
      <c r="D19" s="11" t="str">
        <f aca="false">IFERROR(RATE(D9,-D14,D7-D17)*12,"—")</f>
        <v>—</v>
      </c>
      <c r="E19" s="11" t="str">
        <f aca="false">IFERROR(RATE(E9,-E14,E7-E17)*12,"—")</f>
        <v>—</v>
      </c>
    </row>
    <row r="21" customFormat="false" ht="17.35" hidden="false" customHeight="false" outlineLevel="0" collapsed="false">
      <c r="A21" s="12" t="s">
        <v>21</v>
      </c>
      <c r="B21" s="13" t="str">
        <f aca="false">IFERROR("Option "&amp;MATCH(MIN(B19:E19),B19:E19,0)&amp;" has the lowest Effective APR","Enter inputs to see recommendation")</f>
        <v>Enter inputs to see recommendation</v>
      </c>
      <c r="C21" s="13"/>
      <c r="D21" s="13"/>
      <c r="E21" s="13"/>
    </row>
  </sheetData>
  <mergeCells count="5">
    <mergeCell ref="A1:E1"/>
    <mergeCell ref="A2:E2"/>
    <mergeCell ref="A5:E5"/>
    <mergeCell ref="A13:E13"/>
    <mergeCell ref="B21:E21"/>
  </mergeCells>
  <conditionalFormatting sqref="B19:E19">
    <cfRule type="expression" priority="2" aboveAverage="0" equalAverage="0" bottom="0" percent="0" rank="0" text="" dxfId="0">
      <formula>AND(ISNUMBER(B19),B19==MIN($B$19:$E$19))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22</v>
      </c>
      <c r="B1" s="1"/>
      <c r="C1" s="1"/>
      <c r="D1" s="1"/>
      <c r="E1" s="1"/>
    </row>
    <row r="2" customFormat="false" ht="18" hidden="false" customHeight="true" outlineLevel="0" collapsed="false">
      <c r="A2" s="2" t="s">
        <v>23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24</v>
      </c>
      <c r="B5" s="4"/>
      <c r="C5" s="4"/>
      <c r="D5" s="4"/>
      <c r="E5" s="4"/>
    </row>
    <row r="6" customFormat="false" ht="15" hidden="false" customHeight="false" outlineLevel="0" collapsed="false">
      <c r="A6" s="5" t="s">
        <v>25</v>
      </c>
      <c r="B6" s="7"/>
    </row>
    <row r="7" customFormat="false" ht="15" hidden="false" customHeight="false" outlineLevel="0" collapsed="false">
      <c r="A7" s="5" t="s">
        <v>26</v>
      </c>
      <c r="B7" s="7"/>
    </row>
    <row r="8" customFormat="false" ht="15" hidden="false" customHeight="false" outlineLevel="0" collapsed="false">
      <c r="A8" s="5" t="s">
        <v>27</v>
      </c>
      <c r="B8" s="10" t="n">
        <f aca="false">B6-B7</f>
        <v>0</v>
      </c>
    </row>
    <row r="10" customFormat="false" ht="19.5" hidden="false" customHeight="true" outlineLevel="0" collapsed="false">
      <c r="A10" s="4" t="s">
        <v>28</v>
      </c>
      <c r="B10" s="4"/>
      <c r="C10" s="4"/>
      <c r="D10" s="4"/>
      <c r="E10" s="4"/>
    </row>
    <row r="11" customFormat="false" ht="15" hidden="false" customHeight="false" outlineLevel="0" collapsed="false">
      <c r="A11" s="5" t="s">
        <v>29</v>
      </c>
      <c r="B11" s="10" t="str">
        <f aca="false">'Loan Comparison'!B14</f>
        <v>—</v>
      </c>
      <c r="C11" s="10" t="str">
        <f aca="false">'Loan Comparison'!C14</f>
        <v>—</v>
      </c>
      <c r="D11" s="10" t="str">
        <f aca="false">'Loan Comparison'!D14</f>
        <v>—</v>
      </c>
      <c r="E11" s="10" t="str">
        <f aca="false">'Loan Comparison'!E14</f>
        <v>—</v>
      </c>
    </row>
    <row r="12" customFormat="false" ht="15" hidden="false" customHeight="false" outlineLevel="0" collapsed="false">
      <c r="A12" s="5" t="s">
        <v>30</v>
      </c>
      <c r="B12" s="10" t="str">
        <f aca="false">IF(ISNUMBER(B11),$B$8-B11,"—")</f>
        <v>—</v>
      </c>
      <c r="C12" s="10" t="str">
        <f aca="false">IF(ISNUMBER(C11),$B$8-C11,"—")</f>
        <v>—</v>
      </c>
      <c r="D12" s="10" t="str">
        <f aca="false">IF(ISNUMBER(D11),$B$8-D11,"—")</f>
        <v>—</v>
      </c>
      <c r="E12" s="10" t="str">
        <f aca="false">IF(ISNUMBER(E11),$B$8-E11,"—")</f>
        <v>—</v>
      </c>
    </row>
    <row r="13" customFormat="false" ht="15" hidden="false" customHeight="false" outlineLevel="0" collapsed="false">
      <c r="A13" s="5" t="s">
        <v>31</v>
      </c>
      <c r="B13" s="14" t="str">
        <f aca="false">IF(AND(ISNUMBER(B11),B11&gt;0),$B$8/B11,"—")</f>
        <v>—</v>
      </c>
      <c r="C13" s="14" t="str">
        <f aca="false">IF(AND(ISNUMBER(C11),C11&gt;0),$B$8/C11,"—")</f>
        <v>—</v>
      </c>
      <c r="D13" s="14" t="str">
        <f aca="false">IF(AND(ISNUMBER(D11),D11&gt;0),$B$8/D11,"—")</f>
        <v>—</v>
      </c>
      <c r="E13" s="14" t="str">
        <f aca="false">IF(AND(ISNUMBER(E11),E11&gt;0),$B$8/E11,"—")</f>
        <v>—</v>
      </c>
    </row>
  </sheetData>
  <mergeCells count="4">
    <mergeCell ref="A1:E1"/>
    <mergeCell ref="A2:E2"/>
    <mergeCell ref="A5:E5"/>
    <mergeCell ref="A10:E10"/>
  </mergeCells>
  <conditionalFormatting sqref="B13:E13">
    <cfRule type="expression" priority="2" aboveAverage="0" equalAverage="0" bottom="0" percent="0" rank="0" text="" dxfId="1">
      <formula>AND(ISNUMBER(B13),B13&gt;=1.25)</formula>
    </cfRule>
    <cfRule type="expression" priority="3" aboveAverage="0" equalAverage="0" bottom="0" percent="0" rank="0" text="" dxfId="2">
      <formula>AND(ISNUMBER(B13),B13&gt;=1,B13&lt;1.25)</formula>
    </cfRule>
    <cfRule type="expression" priority="4" aboveAverage="0" equalAverage="0" bottom="0" percent="0" rank="0" text="" dxfId="3">
      <formula>AND(ISNUMBER(B13),B13&lt;1)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32</v>
      </c>
    </row>
    <row r="3" customFormat="false" ht="15" hidden="false" customHeight="false" outlineLevel="0" collapsed="false">
      <c r="A3" s="16" t="s">
        <v>33</v>
      </c>
    </row>
    <row r="5" customFormat="false" ht="23.85" hidden="false" customHeight="false" outlineLevel="0" collapsed="false">
      <c r="A5" s="17" t="s">
        <v>34</v>
      </c>
    </row>
    <row r="6" customFormat="false" ht="23.85" hidden="false" customHeight="false" outlineLevel="0" collapsed="false">
      <c r="A6" s="17" t="s">
        <v>35</v>
      </c>
    </row>
    <row r="7" customFormat="false" ht="23.85" hidden="false" customHeight="false" outlineLevel="0" collapsed="false">
      <c r="A7" s="17" t="s">
        <v>36</v>
      </c>
    </row>
    <row r="8" customFormat="false" ht="15" hidden="false" customHeight="false" outlineLevel="0" collapsed="false">
      <c r="A8" s="17" t="s">
        <v>37</v>
      </c>
    </row>
    <row r="9" customFormat="false" ht="23.85" hidden="false" customHeight="false" outlineLevel="0" collapsed="false">
      <c r="A9" s="17" t="s">
        <v>38</v>
      </c>
    </row>
    <row r="10" customFormat="false" ht="23.85" hidden="false" customHeight="false" outlineLevel="0" collapsed="false">
      <c r="A10" s="17" t="s">
        <v>39</v>
      </c>
    </row>
    <row r="12" customFormat="false" ht="15" hidden="false" customHeight="false" outlineLevel="0" collapsed="false">
      <c r="A12" s="16" t="s">
        <v>40</v>
      </c>
    </row>
    <row r="14" customFormat="false" ht="23.85" hidden="false" customHeight="false" outlineLevel="0" collapsed="false">
      <c r="A14" s="17" t="s">
        <v>41</v>
      </c>
    </row>
    <row r="15" customFormat="false" ht="15" hidden="false" customHeight="false" outlineLevel="0" collapsed="false">
      <c r="A15" s="17" t="s">
        <v>42</v>
      </c>
    </row>
    <row r="16" customFormat="false" ht="35.05" hidden="false" customHeight="false" outlineLevel="0" collapsed="false">
      <c r="A16" s="17" t="s">
        <v>43</v>
      </c>
    </row>
    <row r="17" customFormat="false" ht="23.85" hidden="false" customHeight="false" outlineLevel="0" collapsed="false">
      <c r="A17" s="17" t="s">
        <v>44</v>
      </c>
    </row>
    <row r="18" customFormat="false" ht="15" hidden="false" customHeight="false" outlineLevel="0" collapsed="false">
      <c r="A18" s="17" t="s">
        <v>45</v>
      </c>
    </row>
    <row r="20" customFormat="false" ht="15" hidden="false" customHeight="false" outlineLevel="0" collapsed="false">
      <c r="A20" s="16" t="s">
        <v>46</v>
      </c>
    </row>
    <row r="22" customFormat="false" ht="75" hidden="false" customHeight="true" outlineLevel="0" collapsed="false">
      <c r="A22" s="17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2026-04-15T11:01:24Z</dcterms:created>
  <dc:creator>openpyxl</dc:creator>
  <dc:description/>
  <dc:language>en-GB</dc:language>
  <cp:lastModifiedBy/>
  <dcterms:modified xsi:type="dcterms:W3CDTF">2026-04-15T11:01:24Z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