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ubsidy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<sst xmlns="http://schemas.openxmlformats.org/spreadsheetml/2006/main" count="48" uniqueCount="48">
  <si>
    <t xml:space="preserve">ACA Premium Subsidy Calculator — 2026</t>
  </si>
  <si>
    <t xml:space="preserve">Estimate your Advance Premium Tax Credit based on income and household size</t>
  </si>
  <si>
    <t xml:space="preserve">Item</t>
  </si>
  <si>
    <t xml:space="preserve">Value</t>
  </si>
  <si>
    <t xml:space="preserve">YOUR INFORMATION</t>
  </si>
  <si>
    <t xml:space="preserve">Filing Status (Single / MFJ / HoH)</t>
  </si>
  <si>
    <t xml:space="preserve">Household Size (number of people on coverage)</t>
  </si>
  <si>
    <t xml:space="preserve">Estimated Annual Household Income ($)</t>
  </si>
  <si>
    <t xml:space="preserve">State</t>
  </si>
  <si>
    <t xml:space="preserve">Age of Primary Applicant</t>
  </si>
  <si>
    <t xml:space="preserve">2026 FEDERAL POVERTY LEVEL REFERENCE</t>
  </si>
  <si>
    <t xml:space="preserve">Household Size</t>
  </si>
  <si>
    <t xml:space="preserve">FPL ($)</t>
  </si>
  <si>
    <t xml:space="preserve">Each additional person: +$5,380</t>
  </si>
  <si>
    <t xml:space="preserve">SUBSIDY ESTIMATE</t>
  </si>
  <si>
    <t xml:space="preserve">FPL for Your Household Size</t>
  </si>
  <si>
    <t xml:space="preserve">Your Income as % of FPL</t>
  </si>
  <si>
    <t xml:space="preserve">Eligible for Subsidy</t>
  </si>
  <si>
    <t xml:space="preserve">Expected Contribution (% of income)</t>
  </si>
  <si>
    <t xml:space="preserve">Expected Annual Contribution ($)</t>
  </si>
  <si>
    <t xml:space="preserve">Expected Monthly Contribution ($)</t>
  </si>
  <si>
    <t xml:space="preserve">Benchmark Silver Plan Monthly Premium ($)</t>
  </si>
  <si>
    <t xml:space="preserve">Estimated Monthly Subsidy ($)</t>
  </si>
  <si>
    <t xml:space="preserve">Estimated Annual Subsidy ($)</t>
  </si>
  <si>
    <t xml:space="preserve">PLAN COST COMPARISON</t>
  </si>
  <si>
    <t xml:space="preserve">Metal Tier</t>
  </si>
  <si>
    <t xml:space="preserve">Monthly Premium ($)</t>
  </si>
  <si>
    <t xml:space="preserve">Your Monthly Cost After Subsidy</t>
  </si>
  <si>
    <t xml:space="preserve">Annual Cost After Subsidy</t>
  </si>
  <si>
    <t xml:space="preserve">Bronze</t>
  </si>
  <si>
    <t xml:space="preserve">Silver</t>
  </si>
  <si>
    <t xml:space="preserve">Gold</t>
  </si>
  <si>
    <t xml:space="preserve">Platinum</t>
  </si>
  <si>
    <t xml:space="preserve">This is an estimate only. Actual subsidy = second-lowest-cost Silver plan in YOUR county (benchmark) minus expected contribution. Benchmark pricing varies by county. The 2026 enhanced-subsidy sliding scale is assumed; if Congress reverts to the original ACA table, subsidies shrink significantly above 400% FPL.</t>
  </si>
  <si>
    <t xml:space="preserve">ACA Premium Subsidy Calculator — Instructions</t>
  </si>
  <si>
    <t xml:space="preserve">HOW TO USE THIS SPREADSHEET</t>
  </si>
  <si>
    <t xml:space="preserve">1. Enter your filing status, household size, and estimated 2026 income. Use Modified Adjusted Gross Income (MAGI) — includes wages, self-employment, and most other income.</t>
  </si>
  <si>
    <t xml:space="preserve">2. Enter the monthly premium of the second-lowest-cost SILVER plan in your zip code — that's the benchmark used for subsidy math. Find it on healthcare.gov or your state exchange.</t>
  </si>
  <si>
    <t xml:space="preserve">3. The calculator returns your estimated monthly and annual subsidy.</t>
  </si>
  <si>
    <t xml:space="preserve">4. In Plan Cost Comparison, enter quoted monthly premiums for each metal tier; the tool computes your post-subsidy cost.</t>
  </si>
  <si>
    <t xml:space="preserve">5. Because subsidies are tied to the Silver benchmark, choosing a cheaper Bronze plan usually means LARGER savings — same subsidy, lower plan cost.</t>
  </si>
  <si>
    <t xml:space="preserve">IMPORTANT NOTES</t>
  </si>
  <si>
    <t xml:space="preserve">• Overestimating income means a smaller subsidy now but no clawback at tax time; underestimating means you may owe back subsidy at tax time.</t>
  </si>
  <si>
    <t xml:space="preserve">• FPL values shown are 2026 estimated — confirm via healthcare.gov.</t>
  </si>
  <si>
    <t xml:space="preserve">• People receiving Medicaid are not eligible for Marketplace subsidies.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</si>
  <si>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</si>
  <si>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</si>
  <si>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health insurance / tax advice. Needs vary by individual. Consult a qualified ACA-certified broker or tax professional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</si>
</sst>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22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  <c r="D4" s="3"/>
    </row>
    <row r="5" customFormat="false" ht="19.5" hidden="false" customHeight="true" outlineLevel="0" collapsed="false">
      <c r="A5" s="4" t="s">
        <v>4</v>
      </c>
      <c r="B5" s="4"/>
      <c r="C5" s="4"/>
      <c r="D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7"/>
    </row>
    <row r="8" customFormat="false" ht="15" hidden="false" customHeight="false" outlineLevel="0" collapsed="false">
      <c r="A8" s="5" t="s">
        <v>7</v>
      </c>
      <c r="B8" s="8"/>
    </row>
    <row r="9" customFormat="false" ht="15" hidden="false" customHeight="false" outlineLevel="0" collapsed="false">
      <c r="A9" s="5" t="s">
        <v>8</v>
      </c>
      <c r="B9" s="6"/>
    </row>
    <row r="10" customFormat="false" ht="15" hidden="false" customHeight="false" outlineLevel="0" collapsed="false">
      <c r="A10" s="5" t="s">
        <v>9</v>
      </c>
      <c r="B10" s="7"/>
    </row>
    <row r="12" customFormat="false" ht="19.5" hidden="false" customHeight="true" outlineLevel="0" collapsed="false">
      <c r="A12" s="4" t="s">
        <v>10</v>
      </c>
      <c r="B12" s="4"/>
      <c r="C12" s="4"/>
      <c r="D12" s="4"/>
    </row>
    <row r="13" customFormat="false" ht="21.75" hidden="false" customHeight="true" outlineLevel="0" collapsed="false">
      <c r="A13" s="3" t="s">
        <v>11</v>
      </c>
      <c r="B13" s="3" t="s">
        <v>12</v>
      </c>
      <c r="C13" s="3"/>
      <c r="D13" s="3"/>
    </row>
    <row r="14" customFormat="false" ht="15" hidden="false" customHeight="false" outlineLevel="0" collapsed="false">
      <c r="A14" s="9" t="n">
        <v>1</v>
      </c>
      <c r="B14" s="10" t="n">
        <v>15060</v>
      </c>
    </row>
    <row r="15" customFormat="false" ht="15" hidden="false" customHeight="false" outlineLevel="0" collapsed="false">
      <c r="A15" s="9" t="n">
        <v>2</v>
      </c>
      <c r="B15" s="10" t="n">
        <v>20440</v>
      </c>
    </row>
    <row r="16" customFormat="false" ht="15" hidden="false" customHeight="false" outlineLevel="0" collapsed="false">
      <c r="A16" s="9" t="n">
        <v>3</v>
      </c>
      <c r="B16" s="10" t="n">
        <v>25820</v>
      </c>
    </row>
    <row r="17" customFormat="false" ht="15" hidden="false" customHeight="false" outlineLevel="0" collapsed="false">
      <c r="A17" s="9" t="n">
        <v>4</v>
      </c>
      <c r="B17" s="10" t="n">
        <v>31200</v>
      </c>
    </row>
    <row r="18" customFormat="false" ht="15" hidden="false" customHeight="false" outlineLevel="0" collapsed="false">
      <c r="A18" s="9" t="n">
        <v>5</v>
      </c>
      <c r="B18" s="10" t="n">
        <v>36580</v>
      </c>
    </row>
    <row r="19" customFormat="false" ht="15" hidden="false" customHeight="false" outlineLevel="0" collapsed="false">
      <c r="A19" s="9" t="n">
        <v>6</v>
      </c>
      <c r="B19" s="10" t="n">
        <v>41960</v>
      </c>
    </row>
    <row r="20" customFormat="false" ht="15" hidden="false" customHeight="false" outlineLevel="0" collapsed="false">
      <c r="A20" s="9" t="n">
        <v>7</v>
      </c>
      <c r="B20" s="10" t="n">
        <v>47340</v>
      </c>
    </row>
    <row r="21" customFormat="false" ht="15" hidden="false" customHeight="false" outlineLevel="0" collapsed="false">
      <c r="A21" s="9" t="n">
        <v>8</v>
      </c>
      <c r="B21" s="10" t="n">
        <v>52720</v>
      </c>
    </row>
    <row r="22" customFormat="false" ht="15" hidden="false" customHeight="false" outlineLevel="0" collapsed="false">
      <c r="A22" s="11" t="s">
        <v>13</v>
      </c>
    </row>
    <row r="24" customFormat="false" ht="19.5" hidden="false" customHeight="true" outlineLevel="0" collapsed="false">
      <c r="A24" s="4" t="s">
        <v>14</v>
      </c>
      <c r="B24" s="4"/>
      <c r="C24" s="4"/>
      <c r="D24" s="4"/>
    </row>
    <row r="25" customFormat="false" ht="15" hidden="false" customHeight="false" outlineLevel="0" collapsed="false">
      <c r="A25" s="5" t="s">
        <v>15</v>
      </c>
      <c r="B25" s="10" t="n">
        <f aca="false">IFERROR(VLOOKUP(B7,A14:B21,2,FALSE()),INDEX(B14:B21,8)+(B7-8)*5380)</f>
        <v>9680</v>
      </c>
    </row>
    <row r="26" customFormat="false" ht="15" hidden="false" customHeight="false" outlineLevel="0" collapsed="false">
      <c r="A26" s="5" t="s">
        <v>16</v>
      </c>
      <c r="B26" s="12" t="n">
        <f aca="false">IFERROR(B8/B25,"—")</f>
        <v>0</v>
      </c>
    </row>
    <row r="27" customFormat="false" ht="15" hidden="false" customHeight="false" outlineLevel="0" collapsed="false">
      <c r="A27" s="5" t="s">
        <v>17</v>
      </c>
      <c r="B27" s="13" t="str">
        <f aca="false">IF(ISNUMBER(B26),IF(B26&lt;=4,"Yes","No — Income above 400% FPL"),"—")</f>
        <v>Yes</v>
      </c>
    </row>
    <row r="28" customFormat="false" ht="15" hidden="false" customHeight="false" outlineLevel="0" collapsed="false">
      <c r="A28" s="5" t="s">
        <v>18</v>
      </c>
      <c r="B28" s="12" t="n">
        <f aca="false">IF(NOT(ISNUMBER(B26)),"—",IF(B26&lt;1.5,0,IF(B26&lt;2,0+(B26-1.5)/0.5*0.02,IF(B26&lt;2.5,0.02+(B26-2)/0.5*0.02,IF(B26&lt;3,0.04+(B26-2.5)/0.5*0.02,IF(B26&lt;4,0.06+(B26-3)/1*0.025,0.085))))))</f>
        <v>0</v>
      </c>
    </row>
    <row r="29" customFormat="false" ht="15" hidden="false" customHeight="false" outlineLevel="0" collapsed="false">
      <c r="A29" s="5" t="s">
        <v>19</v>
      </c>
      <c r="B29" s="10" t="n">
        <f aca="false">IFERROR(B8*B28,"—")</f>
        <v>0</v>
      </c>
    </row>
    <row r="30" customFormat="false" ht="15" hidden="false" customHeight="false" outlineLevel="0" collapsed="false">
      <c r="A30" s="5" t="s">
        <v>20</v>
      </c>
      <c r="B30" s="10" t="n">
        <f aca="false">IFERROR(B29/12,"—")</f>
        <v>0</v>
      </c>
    </row>
    <row r="32" customFormat="false" ht="15" hidden="false" customHeight="false" outlineLevel="0" collapsed="false">
      <c r="A32" s="5" t="s">
        <v>21</v>
      </c>
      <c r="B32" s="8"/>
    </row>
    <row r="33" customFormat="false" ht="17.35" hidden="false" customHeight="false" outlineLevel="0" collapsed="false">
      <c r="A33" s="5" t="s">
        <v>22</v>
      </c>
      <c r="B33" s="14" t="n">
        <f aca="false">IFERROR(MAX(0,B32-B30),"—")</f>
        <v>0</v>
      </c>
    </row>
    <row r="34" customFormat="false" ht="17.35" hidden="false" customHeight="false" outlineLevel="0" collapsed="false">
      <c r="A34" s="5" t="s">
        <v>23</v>
      </c>
      <c r="B34" s="14" t="n">
        <f aca="false">IFERROR(B33*12,"—")</f>
        <v>0</v>
      </c>
    </row>
    <row r="36" customFormat="false" ht="19.5" hidden="false" customHeight="true" outlineLevel="0" collapsed="false">
      <c r="A36" s="4" t="s">
        <v>24</v>
      </c>
      <c r="B36" s="4"/>
      <c r="C36" s="4"/>
      <c r="D36" s="4"/>
    </row>
    <row r="37" customFormat="false" ht="21.75" hidden="false" customHeight="true" outlineLevel="0" collapsed="false">
      <c r="A37" s="3" t="s">
        <v>25</v>
      </c>
      <c r="B37" s="3" t="s">
        <v>26</v>
      </c>
      <c r="C37" s="3" t="s">
        <v>27</v>
      </c>
      <c r="D37" s="3" t="s">
        <v>28</v>
      </c>
    </row>
    <row r="38" customFormat="false" ht="15" hidden="false" customHeight="false" outlineLevel="0" collapsed="false">
      <c r="A38" s="5" t="s">
        <v>29</v>
      </c>
      <c r="B38" s="8"/>
      <c r="C38" s="10" t="n">
        <f aca="false">IFERROR(MAX(0,B38-B33),"—")</f>
        <v>0</v>
      </c>
      <c r="D38" s="10" t="n">
        <f aca="false">IFERROR(C38*12,"—")</f>
        <v>0</v>
      </c>
    </row>
    <row r="39" customFormat="false" ht="15" hidden="false" customHeight="false" outlineLevel="0" collapsed="false">
      <c r="A39" s="5" t="s">
        <v>30</v>
      </c>
      <c r="B39" s="8"/>
      <c r="C39" s="10" t="n">
        <f aca="false">IFERROR(MAX(0,B39-B33),"—")</f>
        <v>0</v>
      </c>
      <c r="D39" s="10" t="n">
        <f aca="false">IFERROR(C39*12,"—")</f>
        <v>0</v>
      </c>
    </row>
    <row r="40" customFormat="false" ht="15" hidden="false" customHeight="false" outlineLevel="0" collapsed="false">
      <c r="A40" s="5" t="s">
        <v>31</v>
      </c>
      <c r="B40" s="8"/>
      <c r="C40" s="10" t="n">
        <f aca="false">IFERROR(MAX(0,B40-B33),"—")</f>
        <v>0</v>
      </c>
      <c r="D40" s="10" t="n">
        <f aca="false">IFERROR(C40*12,"—")</f>
        <v>0</v>
      </c>
    </row>
    <row r="41" customFormat="false" ht="15" hidden="false" customHeight="false" outlineLevel="0" collapsed="false">
      <c r="A41" s="5" t="s">
        <v>32</v>
      </c>
      <c r="B41" s="8"/>
      <c r="C41" s="10" t="n">
        <f aca="false">IFERROR(MAX(0,B41-B33),"—")</f>
        <v>0</v>
      </c>
      <c r="D41" s="10" t="n">
        <f aca="false">IFERROR(C41*12,"—")</f>
        <v>0</v>
      </c>
    </row>
    <row r="43" customFormat="false" ht="60" hidden="false" customHeight="true" outlineLevel="0" collapsed="false">
      <c r="A43" s="15" t="s">
        <v>33</v>
      </c>
      <c r="B43" s="15"/>
      <c r="C43" s="15"/>
      <c r="D43" s="15"/>
    </row>
    <row r="44" customFormat="false" ht="15" hidden="false" customHeight="false" outlineLevel="0" collapsed="false">
      <c r="A44" s="15"/>
      <c r="B44" s="15"/>
      <c r="C44" s="15"/>
      <c r="D44" s="15"/>
    </row>
    <row r="45" customFormat="false" ht="15" hidden="false" customHeight="false" outlineLevel="0" collapsed="false">
      <c r="A45" s="15"/>
      <c r="B45" s="15"/>
      <c r="C45" s="15"/>
      <c r="D45" s="15"/>
    </row>
  </sheetData>
  <mergeCells count="7">
    <mergeCell ref="A1:D1"/>
    <mergeCell ref="A2:D2"/>
    <mergeCell ref="A5:D5"/>
    <mergeCell ref="A12:D12"/>
    <mergeCell ref="A24:D24"/>
    <mergeCell ref="A36:D36"/>
    <mergeCell ref="A43:D45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6" t="s">
        <v>34</v>
      </c>
    </row>
    <row r="3" customFormat="false" ht="15" hidden="false" customHeight="false" outlineLevel="0" collapsed="false">
      <c r="A3" s="17" t="s">
        <v>35</v>
      </c>
    </row>
    <row r="5" customFormat="false" ht="23.85" hidden="false" customHeight="false" outlineLevel="0" collapsed="false">
      <c r="A5" s="18" t="s">
        <v>36</v>
      </c>
    </row>
    <row r="6" customFormat="false" ht="23.85" hidden="false" customHeight="false" outlineLevel="0" collapsed="false">
      <c r="A6" s="18" t="s">
        <v>37</v>
      </c>
    </row>
    <row r="7" customFormat="false" ht="15" hidden="false" customHeight="false" outlineLevel="0" collapsed="false">
      <c r="A7" s="18" t="s">
        <v>38</v>
      </c>
    </row>
    <row r="8" customFormat="false" ht="23.85" hidden="false" customHeight="false" outlineLevel="0" collapsed="false">
      <c r="A8" s="18" t="s">
        <v>39</v>
      </c>
    </row>
    <row r="9" customFormat="false" ht="23.85" hidden="false" customHeight="false" outlineLevel="0" collapsed="false">
      <c r="A9" s="18" t="s">
        <v>40</v>
      </c>
    </row>
    <row r="11" customFormat="false" ht="15" hidden="false" customHeight="false" outlineLevel="0" collapsed="false">
      <c r="A11" s="17" t="s">
        <v>41</v>
      </c>
    </row>
    <row r="13" customFormat="false" ht="23.85" hidden="false" customHeight="false" outlineLevel="0" collapsed="false">
      <c r="A13" s="18" t="s">
        <v>42</v>
      </c>
    </row>
    <row r="14" customFormat="false" ht="15" hidden="false" customHeight="false" outlineLevel="0" collapsed="false">
      <c r="A14" s="18" t="s">
        <v>43</v>
      </c>
    </row>
    <row r="15" customFormat="false" ht="15" hidden="false" customHeight="false" outlineLevel="0" collapsed="false">
      <c r="A15" s="18" t="s">
        <v>44</v>
      </c>
    </row>
    <row r="16" customFormat="false" ht="15" hidden="false" customHeight="false" outlineLevel="0" collapsed="false">
      <c r="A16" s="18" t="s">
        <v>45</v>
      </c>
    </row>
    <row r="18" customFormat="false" ht="15" hidden="false" customHeight="false" outlineLevel="0" collapsed="false">
      <c r="A18" s="17" t="s">
        <v>46</v>
      </c>
    </row>
    <row r="20" customFormat="false" ht="75" hidden="false" customHeight="true" outlineLevel="0" collapsed="false">
      <c r="A20" s="18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2026-04-15T11:13:35Z</dcterms:created>
  <dc:creator>openpyxl</dc:creator>
  <dc:description/>
  <dc:language>en-GB</dc:language>
  <cp:lastModifiedBy/>
  <dcterms:modified xsi:type="dcterms:W3CDTF">2026-04-15T11:13:35Z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